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2013 с июня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<sst xmlns="http://schemas.openxmlformats.org/spreadsheetml/2006/main" count="30" uniqueCount="30">
  <si>
    <t>Плановый расчет затрат на техобслуживание</t>
  </si>
  <si>
    <t>жилого дома по ул. Демократическая, 43</t>
  </si>
  <si>
    <t>в Адлерском районе города Сочи</t>
  </si>
  <si>
    <t>с 1 июня 2013 года</t>
  </si>
  <si>
    <t>№</t>
  </si>
  <si>
    <t>группа затрат</t>
  </si>
  <si>
    <t>сумма, тыс.р. в мес.</t>
  </si>
  <si>
    <t>руб. на 1 кв.м.</t>
  </si>
  <si>
    <t>затраты, направленные на техническое содержание</t>
  </si>
  <si>
    <t>Круглосуточный пост охраны, с организованным видеонаблюдением</t>
  </si>
  <si>
    <t>Обслуживание лифтов (без стоимости обязательного страхования, ежегодной проверки)</t>
  </si>
  <si>
    <t>Техническое обслуживание инженерных систем, установленных в доме (насосы водоснабжения и теплоузел - 5,5 т.р., системы пожарной сигнализации и системы видеонаблюдения - 16,4 т.р., пожарной вентиляции - 7,4 т.р., вывод сигнала на пульт 01 - 2,5 т.р.)</t>
  </si>
  <si>
    <t>Расходы на содержание обслуживающего персонала (2 уборщицы помещений, сантехник, электрик, дворник)</t>
  </si>
  <si>
    <t>Расходы на содержание технического персонала (главный инженер, комендант)</t>
  </si>
  <si>
    <t>Расходы на налоги с заработной платы обслуживающего и технического персонала</t>
  </si>
  <si>
    <t>Организация текущего ремонта</t>
  </si>
  <si>
    <t>Затраты, направленные на повышение безопасности дома</t>
  </si>
  <si>
    <t>Благоустройство придомовой территории, в том числе оплата по договору за озеленение - 8,5 т.р.</t>
  </si>
  <si>
    <t>Вывоз бытового мусора 1 контейнер (вывоз и захоронение 1 раз в день, налог на негативное воздействие на окружающую среду)</t>
  </si>
  <si>
    <t>Прочие расходы (в том числе налоговые платежи по УСН)</t>
  </si>
  <si>
    <t>Итого затрат, направленных на техсодержание</t>
  </si>
  <si>
    <t>затраты на содержание УК</t>
  </si>
  <si>
    <t>Расходы Управляющей компании (20% от итоговой суммы)</t>
  </si>
  <si>
    <t>Всего плановые среднемесячные затраты</t>
  </si>
  <si>
    <t>Общая жилая площадь</t>
  </si>
  <si>
    <t>директор управляющей компании</t>
  </si>
  <si>
    <t>ООО "Элит Тауэрс"</t>
  </si>
  <si>
    <t>Кондратчик Н.В.</t>
  </si>
  <si>
    <t>собственник</t>
  </si>
  <si>
    <t>Тельгузова Н.И.</t>
  </si>
</sst>
</file>

<file path=xl/styles.xml><?xml version="1.0" encoding="utf-8"?>
<styleSheet xmlns="http://schemas.openxmlformats.org/spreadsheetml/2006/main">
  <numFmts count="4">
    <numFmt formatCode="GENERAL" numFmtId="164"/>
    <numFmt formatCode="#,##0.00_р_." numFmtId="165"/>
    <numFmt formatCode="0.00" numFmtId="166"/>
    <numFmt formatCode="#,##0.00" numFmtId="167"/>
  </numFmts>
  <fonts count="8">
    <font>
      <name val="Arial Cyr"/>
      <charset val="204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Bookman Old Style"/>
      <charset val="204"/>
      <family val="1"/>
      <sz val="10"/>
    </font>
    <font>
      <name val="Bookman Old Style"/>
      <charset val="204"/>
      <family val="1"/>
      <b val="true"/>
      <sz val="12"/>
    </font>
    <font>
      <name val="Bookman Old Style"/>
      <charset val="204"/>
      <family val="1"/>
      <b val="true"/>
      <i val="true"/>
      <sz val="10"/>
    </font>
    <font>
      <name val="Bookman Old Style"/>
      <charset val="204"/>
      <family val="1"/>
      <b val="true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9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4" numFmtId="165" xfId="0"/>
    <xf applyAlignment="false" applyBorder="false" applyFont="true" applyProtection="false" borderId="0" fillId="0" fontId="4" numFmtId="166" xfId="0"/>
    <xf applyAlignment="true" applyBorder="true" applyFont="true" applyProtection="false" borderId="0" fillId="0" fontId="5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1" fillId="0" fontId="4" numFmtId="166" xfId="0">
      <alignment horizontal="center" indent="0" shrinkToFit="false" textRotation="0" vertical="center" wrapText="true"/>
    </xf>
    <xf applyAlignment="true" applyBorder="false" applyFont="true" applyProtection="false" borderId="0" fillId="0" fontId="4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4" numFmtId="164" xfId="0">
      <alignment horizontal="general" indent="0" shrinkToFit="false" textRotation="0" vertical="bottom" wrapText="true"/>
    </xf>
    <xf applyAlignment="true" applyBorder="true" applyFont="true" applyProtection="false" borderId="1" fillId="0" fontId="4" numFmtId="164" xfId="0">
      <alignment horizontal="left" indent="0" shrinkToFit="false" textRotation="0" vertical="bottom" wrapText="true"/>
    </xf>
    <xf applyAlignment="true" applyBorder="true" applyFont="true" applyProtection="false" borderId="1" fillId="0" fontId="4" numFmtId="165" xfId="0">
      <alignment horizontal="general" indent="0" shrinkToFit="false" textRotation="0" vertical="bottom" wrapText="true"/>
    </xf>
    <xf applyAlignment="false" applyBorder="true" applyFont="true" applyProtection="false" borderId="1" fillId="0" fontId="4" numFmtId="165" xfId="0"/>
    <xf applyAlignment="false" applyBorder="false" applyFont="true" applyProtection="false" borderId="0" fillId="0" fontId="4" numFmtId="167" xfId="0"/>
    <xf applyAlignment="true" applyBorder="true" applyFont="true" applyProtection="false" borderId="1" fillId="0" fontId="6" numFmtId="164" xfId="0">
      <alignment horizontal="general" indent="0" shrinkToFit="false" textRotation="0" vertical="bottom" wrapText="true"/>
    </xf>
    <xf applyAlignment="true" applyBorder="true" applyFont="true" applyProtection="false" borderId="1" fillId="0" fontId="6" numFmtId="164" xfId="0">
      <alignment horizontal="left" indent="0" shrinkToFit="false" textRotation="0" vertical="bottom" wrapText="true"/>
    </xf>
    <xf applyAlignment="true" applyBorder="true" applyFont="true" applyProtection="false" borderId="1" fillId="0" fontId="6" numFmtId="165" xfId="0">
      <alignment horizontal="general" indent="0" shrinkToFit="false" textRotation="0" vertical="bottom" wrapText="true"/>
    </xf>
    <xf applyAlignment="false" applyBorder="true" applyFont="true" applyProtection="false" borderId="1" fillId="0" fontId="6" numFmtId="165" xfId="0"/>
    <xf applyAlignment="false" applyBorder="false" applyFont="true" applyProtection="false" borderId="0" fillId="0" fontId="6" numFmtId="164" xfId="0"/>
    <xf applyAlignment="true" applyBorder="true" applyFont="true" applyProtection="false" borderId="1" fillId="0" fontId="4" numFmtId="164" xfId="0">
      <alignment horizontal="center" indent="0" shrinkToFit="false" textRotation="0" vertical="bottom" wrapText="true"/>
    </xf>
    <xf applyAlignment="true" applyBorder="true" applyFont="true" applyProtection="false" borderId="1" fillId="2" fontId="7" numFmtId="164" xfId="0">
      <alignment horizontal="general" indent="0" shrinkToFit="false" textRotation="0" vertical="bottom" wrapText="true"/>
    </xf>
    <xf applyAlignment="true" applyBorder="true" applyFont="true" applyProtection="false" borderId="1" fillId="2" fontId="7" numFmtId="164" xfId="0">
      <alignment horizontal="left" indent="0" shrinkToFit="false" textRotation="0" vertical="bottom" wrapText="true"/>
    </xf>
    <xf applyAlignment="true" applyBorder="true" applyFont="true" applyProtection="false" borderId="1" fillId="2" fontId="7" numFmtId="165" xfId="0">
      <alignment horizontal="general" indent="0" shrinkToFit="false" textRotation="0" vertical="bottom" wrapText="true"/>
    </xf>
    <xf applyAlignment="false" applyBorder="true" applyFont="true" applyProtection="false" borderId="1" fillId="2" fontId="7" numFmtId="165" xfId="0"/>
    <xf applyAlignment="false" applyBorder="false" applyFont="true" applyProtection="false" borderId="0" fillId="0" fontId="7" numFmtId="164" xfId="0"/>
    <xf applyAlignment="false" applyBorder="true" applyFont="true" applyProtection="false" borderId="1" fillId="0" fontId="4" numFmtId="164" xfId="0"/>
    <xf applyAlignment="true" applyBorder="true" applyFont="true" applyProtection="false" borderId="1" fillId="0" fontId="4" numFmtId="164" xfId="0">
      <alignment horizontal="left" indent="0" shrinkToFit="false" textRotation="0" vertical="bottom" wrapText="true"/>
    </xf>
    <xf applyAlignment="false" applyBorder="true" applyFont="true" applyProtection="false" borderId="1" fillId="0" fontId="4" numFmtId="166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G1" activeCellId="0" pane="topLeft" sqref="G1"/>
    </sheetView>
  </sheetViews>
  <cols>
    <col collapsed="false" hidden="false" max="1" min="1" style="1" width="5.73333333333333"/>
    <col collapsed="false" hidden="false" max="2" min="2" style="1" width="67.0470588235294"/>
    <col collapsed="false" hidden="false" max="3" min="3" style="2" width="12.7725490196078"/>
    <col collapsed="false" hidden="false" max="4" min="4" style="1" width="12.7725490196078"/>
    <col collapsed="false" hidden="false" max="5" min="5" style="3" width="12.7725490196078"/>
    <col collapsed="false" hidden="false" max="1025" min="6" style="1" width="9.18823529411765"/>
  </cols>
  <sheetData>
    <row collapsed="false" customFormat="false" customHeight="true" hidden="false" ht="16.5" outlineLevel="0" r="1">
      <c r="A1" s="4" t="s">
        <v>0</v>
      </c>
      <c r="B1" s="4"/>
      <c r="C1" s="4"/>
      <c r="D1" s="4"/>
      <c r="E1" s="4"/>
    </row>
    <row collapsed="false" customFormat="false" customHeight="true" hidden="false" ht="16.5" outlineLevel="0" r="2">
      <c r="A2" s="4" t="s">
        <v>1</v>
      </c>
      <c r="B2" s="4"/>
      <c r="C2" s="4"/>
      <c r="D2" s="4"/>
      <c r="E2" s="4"/>
    </row>
    <row collapsed="false" customFormat="false" customHeight="true" hidden="false" ht="16.5" outlineLevel="0" r="3">
      <c r="A3" s="4" t="s">
        <v>2</v>
      </c>
      <c r="B3" s="4"/>
      <c r="C3" s="4"/>
      <c r="D3" s="4"/>
      <c r="E3" s="4"/>
    </row>
    <row collapsed="false" customFormat="false" customHeight="true" hidden="false" ht="16.5" outlineLevel="0" r="4">
      <c r="A4" s="4" t="s">
        <v>3</v>
      </c>
      <c r="B4" s="4"/>
      <c r="C4" s="4"/>
      <c r="D4" s="4"/>
      <c r="E4" s="4"/>
    </row>
    <row collapsed="false" customFormat="false" customHeight="true" hidden="false" ht="9.75" outlineLevel="0" r="5">
      <c r="A5" s="5"/>
      <c r="B5" s="5"/>
      <c r="C5" s="6"/>
    </row>
    <row collapsed="false" customFormat="true" customHeight="true" hidden="false" ht="45.75" outlineLevel="0" r="6" s="9">
      <c r="A6" s="7" t="s">
        <v>4</v>
      </c>
      <c r="B6" s="7" t="s">
        <v>5</v>
      </c>
      <c r="C6" s="7"/>
      <c r="D6" s="7" t="s">
        <v>6</v>
      </c>
      <c r="E6" s="8" t="s">
        <v>7</v>
      </c>
    </row>
    <row collapsed="false" customFormat="true" customHeight="true" hidden="false" ht="18" outlineLevel="0" r="7" s="9">
      <c r="A7" s="7" t="s">
        <v>8</v>
      </c>
      <c r="B7" s="7"/>
      <c r="C7" s="7"/>
      <c r="D7" s="7"/>
      <c r="E7" s="7"/>
    </row>
    <row collapsed="false" customFormat="false" customHeight="true" hidden="false" ht="18" outlineLevel="0" r="8">
      <c r="A8" s="10" t="n">
        <v>1</v>
      </c>
      <c r="B8" s="11" t="s">
        <v>9</v>
      </c>
      <c r="C8" s="11"/>
      <c r="D8" s="12" t="n">
        <v>117</v>
      </c>
      <c r="E8" s="13" t="n">
        <f aca="false">D8*1000/$D$23</f>
        <v>9.82763834290898</v>
      </c>
    </row>
    <row collapsed="false" customFormat="false" customHeight="true" hidden="false" ht="30" outlineLevel="0" r="9">
      <c r="A9" s="10" t="n">
        <v>2</v>
      </c>
      <c r="B9" s="11" t="s">
        <v>10</v>
      </c>
      <c r="C9" s="11"/>
      <c r="D9" s="12" t="n">
        <v>24.5</v>
      </c>
      <c r="E9" s="13" t="n">
        <f aca="false">D9*1000/$D$23</f>
        <v>2.05792426838692</v>
      </c>
    </row>
    <row collapsed="false" customFormat="false" customHeight="true" hidden="false" ht="58.5" outlineLevel="0" r="10">
      <c r="A10" s="10" t="n">
        <v>3</v>
      </c>
      <c r="B10" s="11" t="s">
        <v>11</v>
      </c>
      <c r="C10" s="11"/>
      <c r="D10" s="12" t="n">
        <v>31.8</v>
      </c>
      <c r="E10" s="13" t="n">
        <f aca="false">D10*1000/$D$23</f>
        <v>2.67110170345731</v>
      </c>
    </row>
    <row collapsed="false" customFormat="false" customHeight="true" hidden="false" ht="30" outlineLevel="0" r="11">
      <c r="A11" s="10" t="n">
        <v>4</v>
      </c>
      <c r="B11" s="11" t="s">
        <v>12</v>
      </c>
      <c r="C11" s="11"/>
      <c r="D11" s="12" t="n">
        <v>47</v>
      </c>
      <c r="E11" s="13" t="n">
        <f aca="false">D11*1000/$D$23</f>
        <v>3.94785471894634</v>
      </c>
    </row>
    <row collapsed="false" customFormat="false" customHeight="true" hidden="false" ht="15" outlineLevel="0" r="12">
      <c r="A12" s="10" t="n">
        <v>5</v>
      </c>
      <c r="B12" s="11" t="s">
        <v>13</v>
      </c>
      <c r="C12" s="11"/>
      <c r="D12" s="12" t="n">
        <v>30.6</v>
      </c>
      <c r="E12" s="13" t="n">
        <f aca="false">D12*1000/$D$23</f>
        <v>2.57030541276081</v>
      </c>
    </row>
    <row collapsed="false" customFormat="false" customHeight="true" hidden="false" ht="30" outlineLevel="0" r="13">
      <c r="A13" s="10" t="n">
        <v>6</v>
      </c>
      <c r="B13" s="11" t="s">
        <v>14</v>
      </c>
      <c r="C13" s="11"/>
      <c r="D13" s="12" t="n">
        <f aca="false">(D11+D12)*0.305</f>
        <v>23.668</v>
      </c>
      <c r="E13" s="13" t="n">
        <f aca="false">D13*1000/$D$23</f>
        <v>1.98803884017068</v>
      </c>
    </row>
    <row collapsed="false" customFormat="false" customHeight="true" hidden="false" ht="18" outlineLevel="0" r="14">
      <c r="A14" s="10" t="n">
        <v>7</v>
      </c>
      <c r="B14" s="11" t="s">
        <v>15</v>
      </c>
      <c r="C14" s="11"/>
      <c r="D14" s="12" t="n">
        <v>0</v>
      </c>
      <c r="E14" s="13" t="n">
        <f aca="false">D14*1000/$D$23</f>
        <v>0</v>
      </c>
    </row>
    <row collapsed="false" customFormat="false" customHeight="true" hidden="false" ht="18" outlineLevel="0" r="15">
      <c r="A15" s="10" t="n">
        <v>8</v>
      </c>
      <c r="B15" s="11" t="s">
        <v>16</v>
      </c>
      <c r="C15" s="11"/>
      <c r="D15" s="12" t="n">
        <v>0</v>
      </c>
      <c r="E15" s="13" t="n">
        <f aca="false">D15*1000/$D$23</f>
        <v>0</v>
      </c>
    </row>
    <row collapsed="false" customFormat="false" customHeight="true" hidden="false" ht="30" outlineLevel="0" r="16">
      <c r="A16" s="10" t="n">
        <v>9</v>
      </c>
      <c r="B16" s="11" t="s">
        <v>17</v>
      </c>
      <c r="C16" s="11"/>
      <c r="D16" s="12" t="n">
        <v>10</v>
      </c>
      <c r="E16" s="13" t="n">
        <f aca="false">D16*1000/$D$23</f>
        <v>0.83996908913752</v>
      </c>
    </row>
    <row collapsed="false" customFormat="false" customHeight="true" hidden="false" ht="30" outlineLevel="0" r="17">
      <c r="A17" s="10" t="n">
        <v>10</v>
      </c>
      <c r="B17" s="11" t="s">
        <v>18</v>
      </c>
      <c r="C17" s="11"/>
      <c r="D17" s="12" t="n">
        <v>21.5</v>
      </c>
      <c r="E17" s="13" t="n">
        <f aca="false">D17*1000/$D$23</f>
        <v>1.80593354164567</v>
      </c>
    </row>
    <row collapsed="false" customFormat="false" customHeight="true" hidden="false" ht="18" outlineLevel="0" r="18">
      <c r="A18" s="10" t="n">
        <v>11</v>
      </c>
      <c r="B18" s="11" t="s">
        <v>19</v>
      </c>
      <c r="C18" s="11"/>
      <c r="D18" s="12" t="n">
        <f aca="false">D19-D8-D9-D10-D11-D14-D15-D16-D17-D12-D13</f>
        <v>8.22927999999999</v>
      </c>
      <c r="E18" s="13" t="n">
        <f aca="false">D18*1000/$D$23</f>
        <v>0.69123408258576</v>
      </c>
      <c r="F18" s="14"/>
    </row>
    <row collapsed="false" customFormat="true" customHeight="true" hidden="false" ht="18" outlineLevel="0" r="19" s="19">
      <c r="A19" s="15" t="n">
        <v>12</v>
      </c>
      <c r="B19" s="16" t="s">
        <v>20</v>
      </c>
      <c r="C19" s="16"/>
      <c r="D19" s="17" t="n">
        <f aca="false">D23*(33-6.6)/1000</f>
        <v>314.29728</v>
      </c>
      <c r="E19" s="18" t="n">
        <f aca="false">SUM(E8:E18)</f>
        <v>26.4</v>
      </c>
    </row>
    <row collapsed="false" customFormat="false" customHeight="true" hidden="false" ht="18" outlineLevel="0" r="20">
      <c r="A20" s="20" t="s">
        <v>21</v>
      </c>
      <c r="B20" s="20"/>
      <c r="C20" s="20"/>
      <c r="D20" s="20"/>
      <c r="E20" s="20"/>
    </row>
    <row collapsed="false" customFormat="false" customHeight="true" hidden="false" ht="18" outlineLevel="0" r="21">
      <c r="A21" s="10" t="n">
        <v>13</v>
      </c>
      <c r="B21" s="11" t="s">
        <v>22</v>
      </c>
      <c r="C21" s="11"/>
      <c r="D21" s="12" t="n">
        <f aca="false">D23*6.6/1000</f>
        <v>78.57432</v>
      </c>
      <c r="E21" s="13" t="n">
        <f aca="false">D21*1000/$D$23</f>
        <v>6.6</v>
      </c>
    </row>
    <row collapsed="false" customFormat="true" customHeight="true" hidden="false" ht="18" outlineLevel="0" r="22" s="25">
      <c r="A22" s="21" t="n">
        <v>14</v>
      </c>
      <c r="B22" s="22" t="s">
        <v>23</v>
      </c>
      <c r="C22" s="22"/>
      <c r="D22" s="23" t="n">
        <f aca="false">D19+D21</f>
        <v>392.8716</v>
      </c>
      <c r="E22" s="24" t="n">
        <f aca="false">E19+E21</f>
        <v>33</v>
      </c>
    </row>
    <row collapsed="false" customFormat="false" customHeight="true" hidden="false" ht="18" outlineLevel="0" r="23">
      <c r="A23" s="26"/>
      <c r="B23" s="27" t="s">
        <v>24</v>
      </c>
      <c r="C23" s="27"/>
      <c r="D23" s="13" t="n">
        <v>11905.2</v>
      </c>
      <c r="E23" s="28"/>
    </row>
    <row collapsed="false" customFormat="false" customHeight="true" hidden="false" ht="15" outlineLevel="0" r="25">
      <c r="A25" s="1" t="s">
        <v>25</v>
      </c>
    </row>
    <row collapsed="false" customFormat="false" customHeight="true" hidden="false" ht="15" outlineLevel="0" r="26">
      <c r="A26" s="1" t="s">
        <v>26</v>
      </c>
      <c r="D26" s="1" t="s">
        <v>27</v>
      </c>
    </row>
    <row collapsed="false" customFormat="false" customHeight="true" hidden="false" ht="15" outlineLevel="0" r="28">
      <c r="A28" s="1" t="s">
        <v>28</v>
      </c>
      <c r="D28" s="1" t="s">
        <v>29</v>
      </c>
    </row>
  </sheetData>
  <mergeCells count="22">
    <mergeCell ref="A1:E1"/>
    <mergeCell ref="A2:E2"/>
    <mergeCell ref="A3:E3"/>
    <mergeCell ref="A4:E4"/>
    <mergeCell ref="B6:C6"/>
    <mergeCell ref="A7:E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E20"/>
    <mergeCell ref="B21:C21"/>
    <mergeCell ref="B22:C22"/>
    <mergeCell ref="B23:C23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LibreOffice/3.6$Linux_X86_64 LibreOffice_project/360m1$Build-2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2007-04-05T10:34:14.00Z</dcterms:created>
  <dc:creator>user</dc:creator>
  <cp:lastModifiedBy>Николай</cp:lastModifiedBy>
  <cp:lastPrinted>2013-05-30T06:22:25.00Z</cp:lastPrinted>
  <dcterms:modified xsi:type="dcterms:W3CDTF">2013-05-30T08:52:29.00Z</dcterms:modified>
  <cp:revision>0</cp:revision>
</cp:coreProperties>
</file>